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/>
  </bookViews>
  <sheets>
    <sheet name="Quadro de Preços" sheetId="1" r:id="rId1"/>
    <sheet name="Dados" sheetId="2" r:id="rId2"/>
  </sheets>
  <definedNames>
    <definedName name="_xlnm._FilterDatabase" localSheetId="0" hidden="1">'Quadro de Preços'!$A$14:$G$17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F17" i="1" s="1"/>
  <c r="A5" i="1" l="1"/>
  <c r="A4" i="1"/>
  <c r="A3" i="1"/>
  <c r="E8" i="1" l="1"/>
  <c r="A6" i="1"/>
  <c r="A21" i="1"/>
  <c r="A22" i="1"/>
  <c r="A20" i="1"/>
  <c r="A19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<sst xmlns="http://schemas.openxmlformats.org/spreadsheetml/2006/main" count="54" uniqueCount="51">
  <si>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</si>
  <si>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</si>
  <si>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</si>
  <si>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</si>
  <si>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</si>
  <si>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</si>
  <si>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</si>
  <si>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</si>
  <si>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</si>
  <si>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</si>
  <si>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</si>
  <si>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</si>
  <si>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</si>
  <si>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</si>
  <si>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</si>
  <si>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</si>
  <si>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</si>
  <si>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</si>
  <si>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</si>
  <si>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</si>
  <si>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</si>
  <si>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</si>
  <si>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</si>
  <si>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</si>
  <si>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</si>
  <si>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</si>
  <si>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</si>
  <si>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</si>
  <si>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</si>
  <si>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</si>
  <si>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</si>
  <si>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</si>
  <si>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</si>
  <si>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</si>
  <si>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</si>
  <si>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</si>
  <si>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</si>
  <si>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Secretaria de Desenvolvimento Social</t>
  </si>
  <si>
    <t>Valor Total:</t>
  </si>
  <si>
    <t>MENOR PREÇO POR ITEM</t>
  </si>
  <si>
    <t>Homologação: XX/2025</t>
  </si>
  <si>
    <t>Previsão Publicação: XX/2025</t>
  </si>
  <si>
    <t xml:space="preserve">RECARGA DE BOTIJÃO DE GÁS LIQUEFEITO DE PETRÓLEO - GLP, MATERIAL CHAPA DE AÇO, TIPO GÁS PROPANO-BUTANO, CAPACIDADE 13 KG </t>
  </si>
  <si>
    <t>Und</t>
  </si>
  <si>
    <t>DISPENSA ELETRÔNICA Nº 017/2026</t>
  </si>
  <si>
    <t>PROCESSO ADMINISTRATIVO N° 0343/2026 de 22/01/2026</t>
  </si>
  <si>
    <t>EVENTUAL AQUISIÇÃO DE GÁS GLP</t>
  </si>
  <si>
    <t>PERÍODO DE PROPOSTAS: de 19/02/2026 até 24/02/2026 às 08:00hs</t>
  </si>
  <si>
    <t>PERÍODO DE LANCES: 24/02/2026 as 08:00 hs até 24/02/2026 as 14:00 hs</t>
  </si>
  <si>
    <t>1901.08 122 003 2.271 33 90 30 00000 17040000000 11</t>
  </si>
  <si>
    <t>O pagamento do objeto de que trata a DISPENSA ELETRÔNICA 017/2026, e consequente contrato serão efetuados pela Tesouraria da SMDS nos termos do Art. 7 da Instrução Normativa SEGES/ME nº 77,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</si>
</sst>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355298</xdr:colOff>
      <xdr:row>0</xdr:row>
      <xdr:rowOff>137366</xdr:rowOff>
    </xdr:from>
    <xdr:to>
      <xdr:col>6</xdr:col>
      <xdr:colOff>570094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4968711" y="137366"/>
          <a:ext cx="2103231" cy="880665"/>
          <a:chOff x="477" y="6"/>
          <a:chExt cx="241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7" y="6"/>
            <a:ext cx="241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1" y="20"/>
            <a:ext cx="132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0343/2026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3"/>
  <sheetViews>
    <sheetView tabSelected="1" zoomScale="115" zoomScaleNormal="115" zoomScaleSheetLayoutView="100" workbookViewId="0">
      <selection activeCell="M8" sqref="L7:M8"/>
    </sheetView>
  </sheetViews>
  <sheetFormatPr defaultColWidth="9.140625" defaultRowHeight="12.75" x14ac:dyDescent="0.2"/>
  <cols>
    <col min="1" max="1" width="4.5703125" style="1" customWidth="1"/>
    <col min="2" max="2" width="56.28515625" style="2" customWidth="1"/>
    <col min="3" max="3" width="8.28515625" style="1" customWidth="1"/>
    <col min="4" max="4" width="8" style="1" customWidth="1"/>
    <col min="5" max="6" width="10.140625" style="12" customWidth="1"/>
    <col min="7" max="7" width="10.140625" style="11" customWidth="1"/>
    <col min="8" max="8" width="11.85546875" style="35" customWidth="1"/>
    <col min="9" max="9" width="11.5703125" style="2" customWidth="1"/>
    <col min="10" max="15" width="9.140625" style="2"/>
    <col min="16" max="16" width="10" style="2" bestFit="1" customWidth="1"/>
    <col min="17" max="16384" width="9.140625" style="2"/>
  </cols>
  <sheetData>
    <row r="1" spans="1:11" ht="58.7" customHeight="1" x14ac:dyDescent="0.2">
      <c r="H1" s="34"/>
    </row>
    <row r="2" spans="1:11" x14ac:dyDescent="0.2">
      <c r="A2" s="64" t="s">
        <v>18</v>
      </c>
      <c r="B2" s="64"/>
      <c r="C2" s="64"/>
      <c r="D2" s="64"/>
      <c r="E2" s="64"/>
      <c r="F2" s="64"/>
      <c r="G2" s="64"/>
    </row>
    <row r="3" spans="1:11" x14ac:dyDescent="0.2">
      <c r="A3" s="64" t="str">
        <f>UPPER(Dados!B1)</f>
        <v>DISPENSA ELETRÔNICA Nº 017/2026</v>
      </c>
      <c r="B3" s="64"/>
      <c r="C3" s="64"/>
      <c r="D3" s="64"/>
      <c r="E3" s="64"/>
      <c r="F3" s="64"/>
      <c r="G3" s="64"/>
    </row>
    <row r="4" spans="1:11" x14ac:dyDescent="0.2">
      <c r="A4" s="62" t="str">
        <f>Dados!B4</f>
        <v>PERÍODO DE PROPOSTAS: de 19/02/2026 até 24/02/2026 às 08:00hs</v>
      </c>
      <c r="B4" s="62"/>
      <c r="C4" s="62"/>
      <c r="D4" s="62"/>
      <c r="E4" s="62"/>
      <c r="F4" s="62"/>
      <c r="G4" s="62"/>
    </row>
    <row r="5" spans="1:11" x14ac:dyDescent="0.2">
      <c r="A5" s="62" t="str">
        <f>Dados!B5</f>
        <v>PERÍODO DE LANCES: 24/02/2026 as 08:00 hs até 24/02/2026 as 14:00 hs</v>
      </c>
      <c r="B5" s="62"/>
      <c r="C5" s="62"/>
      <c r="D5" s="62"/>
      <c r="E5" s="62"/>
      <c r="F5" s="62"/>
      <c r="G5" s="62"/>
    </row>
    <row r="6" spans="1:11" x14ac:dyDescent="0.2">
      <c r="A6" s="65" t="str">
        <f>Dados!B3</f>
        <v>EVENTUAL AQUISIÇÃO DE GÁS GLP</v>
      </c>
      <c r="B6" s="65"/>
      <c r="C6" s="65"/>
      <c r="D6" s="65"/>
      <c r="E6" s="65"/>
      <c r="F6" s="65"/>
      <c r="G6" s="65"/>
    </row>
    <row r="7" spans="1:11" x14ac:dyDescent="0.2">
      <c r="A7" s="64" t="str">
        <f>Dados!B2</f>
        <v>PROCESSO ADMINISTRATIVO N° 0343/2026 de 22/01/2026</v>
      </c>
      <c r="B7" s="64"/>
      <c r="C7" s="64"/>
      <c r="D7" s="64"/>
      <c r="E7" s="64"/>
      <c r="F7" s="64"/>
      <c r="G7" s="64"/>
    </row>
    <row r="8" spans="1:11" x14ac:dyDescent="0.2">
      <c r="A8" s="47" t="str">
        <f>Dados!B8</f>
        <v>MENOR PREÇO POR ITEM</v>
      </c>
      <c r="B8" s="47"/>
      <c r="C8" s="62" t="s">
        <v>27</v>
      </c>
      <c r="D8" s="62"/>
      <c r="E8" s="63">
        <f>Dados!B9</f>
        <v>8776.08</v>
      </c>
      <c r="F8" s="63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" customHeight="1" x14ac:dyDescent="0.2">
      <c r="A10" s="14" t="s">
        <v>0</v>
      </c>
      <c r="B10" s="67"/>
      <c r="C10" s="67"/>
      <c r="D10" s="67"/>
      <c r="E10" s="67"/>
      <c r="F10" s="67"/>
      <c r="G10" s="67"/>
      <c r="H10" s="36"/>
    </row>
    <row r="11" spans="1:11" s="8" customFormat="1" ht="12.2" customHeight="1" x14ac:dyDescent="0.2">
      <c r="A11" s="14" t="s">
        <v>1</v>
      </c>
      <c r="B11" s="68"/>
      <c r="C11" s="68"/>
      <c r="D11" s="68"/>
      <c r="E11" s="68"/>
      <c r="F11" s="68"/>
      <c r="G11" s="68"/>
      <c r="H11" s="36"/>
    </row>
    <row r="12" spans="1:11" s="8" customFormat="1" ht="12.2" customHeight="1" x14ac:dyDescent="0.2">
      <c r="A12" s="14" t="s">
        <v>2</v>
      </c>
      <c r="B12" s="57"/>
      <c r="C12" s="24" t="s">
        <v>7</v>
      </c>
      <c r="D12" s="73"/>
      <c r="E12" s="73"/>
      <c r="F12" s="73"/>
      <c r="G12" s="73"/>
      <c r="H12" s="36"/>
    </row>
    <row r="13" spans="1:11" ht="4.7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2.5" x14ac:dyDescent="0.2">
      <c r="A14" s="29" t="s">
        <v>35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42.75" customHeight="1" x14ac:dyDescent="0.2">
      <c r="A15" s="59">
        <v>1</v>
      </c>
      <c r="B15" s="61" t="s">
        <v>42</v>
      </c>
      <c r="C15" s="30" t="s">
        <v>43</v>
      </c>
      <c r="D15" s="44">
        <v>72</v>
      </c>
      <c r="E15" s="46">
        <v>121.89</v>
      </c>
      <c r="F15" s="56"/>
      <c r="G15" s="31" t="str">
        <f>IF(F15="","",IF(ISTEXT(F15),"NC",F15*D15))</f>
        <v/>
      </c>
      <c r="H15" s="36"/>
      <c r="K15" s="7"/>
    </row>
    <row r="16" spans="1:11" s="25" customFormat="1" ht="9" x14ac:dyDescent="0.2">
      <c r="A16" s="32"/>
      <c r="E16" s="42"/>
      <c r="F16" s="69" t="s">
        <v>38</v>
      </c>
      <c r="G16" s="70"/>
      <c r="H16" s="37"/>
    </row>
    <row r="17" spans="1:8" ht="14.25" customHeight="1" x14ac:dyDescent="0.2">
      <c r="F17" s="71">
        <f>SUM(G15:G15)</f>
        <v>0</v>
      </c>
      <c r="G17" s="72"/>
      <c r="H17" s="38"/>
    </row>
    <row r="18" spans="1:8" ht="10.9" customHeight="1" x14ac:dyDescent="0.2">
      <c r="G18" s="12"/>
      <c r="H18" s="38"/>
    </row>
    <row r="19" spans="1:8" s="33" customFormat="1" ht="9" x14ac:dyDescent="0.2">
      <c r="A19" s="66" t="str">
        <f>" - "&amp;Dados!B20</f>
        <v xml:space="preserve"> - A execução do objeto da presente licitação será realizada junto a Secretaria obedecendo, na íntegra, ao detalhamento do termo de referência (ANEXO II).</v>
      </c>
      <c r="B19" s="66"/>
      <c r="C19" s="66"/>
      <c r="D19" s="66"/>
      <c r="E19" s="66"/>
      <c r="F19" s="66"/>
      <c r="G19" s="66"/>
      <c r="H19" s="39"/>
    </row>
    <row r="20" spans="1:8" s="33" customFormat="1" ht="9" x14ac:dyDescent="0.2">
      <c r="A20" s="66" t="str">
        <f>" - "&amp;Dados!B21</f>
        <v xml:space="preserve"> - A administração rejeitará, no todo ou em parte, o fornecimento executado em desacordo com os termos do Edital e seus anexos.</v>
      </c>
      <c r="B20" s="66"/>
      <c r="C20" s="66"/>
      <c r="D20" s="66"/>
      <c r="E20" s="66"/>
      <c r="F20" s="66"/>
      <c r="G20" s="66"/>
      <c r="H20" s="39"/>
    </row>
    <row r="21" spans="1:8" s="33" customFormat="1" ht="21.2" customHeight="1" x14ac:dyDescent="0.2">
      <c r="A21" s="66" t="str">
        <f>" - "&amp;Dados!B22</f>
        <v xml:space="preserve"> - O pagamento do objeto de que trata a DISPENSA ELETRÔNICA 017/2026, e consequente contrato serão efetuados pela Tesouraria da SMDS nos termos do Art. 7 da Instrução Normativa SEGES/ME nº 77, de 2022.</v>
      </c>
      <c r="B21" s="66"/>
      <c r="C21" s="66"/>
      <c r="D21" s="66"/>
      <c r="E21" s="66"/>
      <c r="F21" s="66"/>
      <c r="G21" s="66"/>
      <c r="H21" s="39"/>
    </row>
    <row r="22" spans="1:8" s="25" customFormat="1" ht="9" x14ac:dyDescent="0.2">
      <c r="A22" s="66" t="str">
        <f>" - "&amp;Dados!B23</f>
        <v xml:space="preserve"> - Proposta válida por 60 (sessenta) dias</v>
      </c>
      <c r="B22" s="66"/>
      <c r="C22" s="66"/>
      <c r="D22" s="66"/>
      <c r="E22" s="66"/>
      <c r="F22" s="66"/>
      <c r="G22" s="66"/>
      <c r="H22" s="37"/>
    </row>
    <row r="23" spans="1:8" x14ac:dyDescent="0.2">
      <c r="H23" s="40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ht="12.75" customHeight="1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</sheetData>
  <sheetProtection password="CE28" sheet="1" objects="1" scenarios="1"/>
  <autoFilter ref="A14:G17"/>
  <mergeCells count="17">
    <mergeCell ref="A19:G19"/>
    <mergeCell ref="A20:G20"/>
    <mergeCell ref="A21:G21"/>
    <mergeCell ref="B10:G10"/>
    <mergeCell ref="A22:G22"/>
    <mergeCell ref="B11:G11"/>
    <mergeCell ref="F16:G16"/>
    <mergeCell ref="F17:G17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">
    <cfRule type="cellIs" dxfId="7" priority="12" stopIfTrue="1" operator="equal">
      <formula>""</formula>
    </cfRule>
  </conditionalFormatting>
  <conditionalFormatting sqref="F16">
    <cfRule type="expression" dxfId="6" priority="2" stopIfTrue="1">
      <formula>IF($J16="Empate",IF(H16=1,TRUE(),FALSE()),FALSE())</formula>
    </cfRule>
    <cfRule type="expression" dxfId="5" priority="3" stopIfTrue="1">
      <formula>IF(H16="&gt;",FALSE(),IF(H16&gt;0,TRUE(),FALSE()))</formula>
    </cfRule>
    <cfRule type="expression" dxfId="4" priority="4" stopIfTrue="1">
      <formula>IF(H16="&gt;",TRUE(),FALSE())</formula>
    </cfRule>
  </conditionalFormatting>
  <conditionalFormatting sqref="F17">
    <cfRule type="expression" dxfId="3" priority="5" stopIfTrue="1">
      <formula>IF($J16="OK",IF(H16=1,TRUE(),FALSE()),FALSE())</formula>
    </cfRule>
    <cfRule type="expression" dxfId="2" priority="6" stopIfTrue="1">
      <formula>IF($J16="Empate",IF(H16=1,TRUE(),FALSE()),FALSE())</formula>
    </cfRule>
    <cfRule type="expression" dxfId="1" priority="7" stopIfTrue="1">
      <formula>IF($J16="Empate",IF(H16=2,TRUE(),FALSE()),FALSE())</formula>
    </cfRule>
  </conditionalFormatting>
  <conditionalFormatting sqref="G15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8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3" sqref="B3"/>
    </sheetView>
  </sheetViews>
  <sheetFormatPr defaultRowHeight="12.75" x14ac:dyDescent="0.2"/>
  <cols>
    <col min="1" max="1" width="15" customWidth="1"/>
    <col min="2" max="2" width="63.85546875" customWidth="1"/>
    <col min="3" max="3" width="43.7109375" customWidth="1"/>
    <col min="4" max="7" width="41.140625" customWidth="1"/>
    <col min="8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5" t="s">
        <v>8</v>
      </c>
      <c r="B1" s="53" t="s">
        <v>44</v>
      </c>
      <c r="E1" s="4"/>
      <c r="F1" s="4"/>
      <c r="G1" s="4"/>
    </row>
    <row r="2" spans="1:7" x14ac:dyDescent="0.2">
      <c r="A2" s="15" t="s">
        <v>9</v>
      </c>
      <c r="B2" s="53" t="s">
        <v>45</v>
      </c>
      <c r="E2" s="4"/>
      <c r="F2" s="4"/>
      <c r="G2" s="4"/>
    </row>
    <row r="3" spans="1:7" x14ac:dyDescent="0.2">
      <c r="A3" s="15" t="s">
        <v>10</v>
      </c>
      <c r="B3" s="53" t="s">
        <v>46</v>
      </c>
      <c r="C3" s="5"/>
      <c r="E3" s="49"/>
      <c r="F3" s="4"/>
      <c r="G3" s="4"/>
    </row>
    <row r="4" spans="1:7" x14ac:dyDescent="0.2">
      <c r="A4" s="15" t="s">
        <v>11</v>
      </c>
      <c r="B4" s="53" t="s">
        <v>47</v>
      </c>
      <c r="C4" s="5"/>
      <c r="E4" s="49"/>
      <c r="F4" s="4"/>
      <c r="G4" s="4"/>
    </row>
    <row r="5" spans="1:7" x14ac:dyDescent="0.2">
      <c r="A5" s="15"/>
      <c r="B5" s="53" t="s">
        <v>48</v>
      </c>
      <c r="C5" s="5"/>
      <c r="E5" s="49"/>
      <c r="F5" s="4"/>
      <c r="G5" s="4"/>
    </row>
    <row r="6" spans="1:7" x14ac:dyDescent="0.2">
      <c r="A6" s="15" t="s">
        <v>12</v>
      </c>
      <c r="B6" s="53" t="s">
        <v>40</v>
      </c>
      <c r="C6" s="5"/>
      <c r="E6" s="49"/>
      <c r="F6" s="4"/>
      <c r="G6" s="4"/>
    </row>
    <row r="7" spans="1:7" x14ac:dyDescent="0.2">
      <c r="A7" s="15" t="s">
        <v>28</v>
      </c>
      <c r="B7" s="54" t="s">
        <v>41</v>
      </c>
      <c r="C7" s="5"/>
      <c r="E7" s="49"/>
      <c r="F7" s="4"/>
      <c r="G7" s="4"/>
    </row>
    <row r="8" spans="1:7" x14ac:dyDescent="0.2">
      <c r="A8" s="15" t="s">
        <v>13</v>
      </c>
      <c r="B8" s="53" t="s">
        <v>39</v>
      </c>
      <c r="C8" s="5"/>
      <c r="E8" s="49"/>
      <c r="F8" s="4"/>
      <c r="G8" s="4"/>
    </row>
    <row r="9" spans="1:7" x14ac:dyDescent="0.2">
      <c r="A9" s="23" t="s">
        <v>22</v>
      </c>
      <c r="B9" s="43">
        <v>8776.08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37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49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2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51" x14ac:dyDescent="0.2">
      <c r="A22" s="19" t="s">
        <v>16</v>
      </c>
      <c r="B22" s="55" t="s">
        <v>50</v>
      </c>
      <c r="C22" s="9"/>
      <c r="E22" s="4"/>
      <c r="F22" s="4"/>
      <c r="G22" s="48"/>
    </row>
    <row r="23" spans="1:256" ht="25.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36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user</cp:lastModifiedBy>
  <cp:lastPrinted>2025-09-24T13:35:10Z</cp:lastPrinted>
  <dcterms:created xsi:type="dcterms:W3CDTF">2006-04-18T17:38:46Z</dcterms:created>
  <dcterms:modified xsi:type="dcterms:W3CDTF">2026-02-19T14:05:47Z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